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תיק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 &quot;₪&quot;"/>
    <numFmt numFmtId="165" formatCode="0.0%"/>
  </numFmts>
  <fonts count="9">
    <font>
      <name val="Calibri"/>
      <family val="2"/>
      <color theme="1"/>
      <sz val="11"/>
      <scheme val="minor"/>
    </font>
    <font>
      <name val="Heebo"/>
      <b val="1"/>
      <color rgb="00FFFFFF"/>
      <sz val="16"/>
    </font>
    <font>
      <name val="Heebo"/>
      <color rgb="00C9D2DE"/>
      <sz val="10"/>
    </font>
    <font>
      <name val="Heebo"/>
      <color rgb="0055606E"/>
      <sz val="10"/>
    </font>
    <font>
      <name val="Heebo"/>
      <b val="1"/>
      <color rgb="0006142B"/>
      <sz val="14"/>
    </font>
    <font>
      <name val="Heebo"/>
      <b val="1"/>
      <color rgb="00FFFFFF"/>
      <sz val="10"/>
    </font>
    <font>
      <name val="Heebo"/>
      <b val="1"/>
      <color rgb="007A4E00"/>
      <sz val="11"/>
    </font>
    <font>
      <name val="Heebo"/>
      <color rgb="0006142B"/>
      <sz val="10"/>
    </font>
    <font>
      <name val="Heebo"/>
      <i val="1"/>
      <color rgb="007A8694"/>
      <sz val="9"/>
    </font>
  </fonts>
  <fills count="5">
    <fill>
      <patternFill/>
    </fill>
    <fill>
      <patternFill patternType="gray125"/>
    </fill>
    <fill>
      <patternFill patternType="solid">
        <fgColor rgb="0006142B"/>
      </patternFill>
    </fill>
    <fill>
      <patternFill patternType="solid">
        <fgColor rgb="00F1F4F8"/>
      </patternFill>
    </fill>
    <fill>
      <patternFill patternType="solid">
        <fgColor rgb="00FBF1E0"/>
      </patternFill>
    </fill>
  </fills>
  <borders count="2">
    <border>
      <left/>
      <right/>
      <top/>
      <bottom/>
      <diagonal/>
    </border>
    <border>
      <left style="thin">
        <color rgb="00D9DEE4"/>
      </left>
      <right style="thin">
        <color rgb="00D9DEE4"/>
      </right>
      <top style="thin">
        <color rgb="00D9DEE4"/>
      </top>
      <bottom style="thin">
        <color rgb="00D9DEE4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0" applyAlignment="1" pivotButton="0" quotePrefix="0" xfId="0">
      <alignment horizontal="right" vertical="center" indent="1"/>
    </xf>
    <xf numFmtId="0" fontId="2" fillId="2" borderId="0" applyAlignment="1" pivotButton="0" quotePrefix="0" xfId="0">
      <alignment horizontal="right" vertical="center" indent="1"/>
    </xf>
    <xf numFmtId="0" fontId="3" fillId="3" borderId="0" applyAlignment="1" pivotButton="0" quotePrefix="0" xfId="0">
      <alignment horizontal="center" vertical="center"/>
    </xf>
    <xf numFmtId="164" fontId="4" fillId="3" borderId="0" applyAlignment="1" pivotButton="0" quotePrefix="0" xfId="0">
      <alignment horizontal="center" vertical="center"/>
    </xf>
    <xf numFmtId="165" fontId="4" fillId="3" borderId="0" applyAlignment="1" pivotButton="0" quotePrefix="0" xfId="0">
      <alignment horizontal="center" vertical="center"/>
    </xf>
    <xf numFmtId="0" fontId="5" fillId="2" borderId="1" applyAlignment="1" pivotButton="0" quotePrefix="0" xfId="0">
      <alignment horizontal="center" vertical="center"/>
    </xf>
    <xf numFmtId="0" fontId="6" fillId="4" borderId="1" applyAlignment="1" pivotButton="0" quotePrefix="0" xfId="0">
      <alignment horizontal="right" vertical="center"/>
    </xf>
    <xf numFmtId="0" fontId="6" fillId="4" borderId="1" applyAlignment="1" pivotButton="0" quotePrefix="0" xfId="0">
      <alignment horizontal="center" vertical="center"/>
    </xf>
    <xf numFmtId="164" fontId="6" fillId="4" borderId="1" applyAlignment="1" pivotButton="0" quotePrefix="0" xfId="0">
      <alignment horizontal="center" vertical="center"/>
    </xf>
    <xf numFmtId="164" fontId="7" fillId="0" borderId="1" applyAlignment="1" pivotButton="0" quotePrefix="0" xfId="0">
      <alignment horizontal="center" vertical="center"/>
    </xf>
    <xf numFmtId="165" fontId="7" fillId="0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right" vertical="center"/>
    </xf>
    <xf numFmtId="164" fontId="5" fillId="2" borderId="1" applyAlignment="1" pivotButton="0" quotePrefix="0" xfId="0">
      <alignment horizontal="center" vertical="center"/>
    </xf>
    <xf numFmtId="165" fontId="5" fillId="2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righ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25"/>
  <sheetViews>
    <sheetView showGridLines="0" rightToLeft="1" workbookViewId="0">
      <selection activeCell="A1" sqref="A1"/>
    </sheetView>
  </sheetViews>
  <sheetFormatPr baseColWidth="8" defaultRowHeight="15"/>
  <cols>
    <col width="26" customWidth="1" min="1" max="1"/>
    <col width="10" customWidth="1" min="2" max="2"/>
    <col width="15" customWidth="1" min="3" max="3"/>
    <col width="15" customWidth="1" min="4" max="4"/>
    <col width="15" customWidth="1" min="5" max="5"/>
    <col width="16" customWidth="1" min="6" max="6"/>
    <col width="16" customWidth="1" min="7" max="7"/>
    <col width="11" customWidth="1" min="8" max="8"/>
    <col width="12" customWidth="1" min="9" max="9"/>
  </cols>
  <sheetData>
    <row r="1" ht="34" customHeight="1">
      <c r="A1" s="1" t="inlineStr">
        <is>
          <t>MSL · עוקב תיק השקעות</t>
        </is>
      </c>
    </row>
    <row r="2" ht="20" customHeight="1">
      <c r="A2" s="2" t="inlineStr">
        <is>
          <t>הזן את ההחזקות שלך בשורות — העלות, השווי, הרווח והמשקל בתיק מחושבים אוטומטית.</t>
        </is>
      </c>
    </row>
    <row r="4">
      <c r="A4" s="3" t="inlineStr">
        <is>
          <t>סך עלות</t>
        </is>
      </c>
      <c r="C4" s="3" t="inlineStr">
        <is>
          <t>סך שווי</t>
        </is>
      </c>
      <c r="E4" s="3" t="inlineStr">
        <is>
          <t>רווח/הפסד</t>
        </is>
      </c>
      <c r="G4" s="3" t="inlineStr">
        <is>
          <t>תשואה כוללת</t>
        </is>
      </c>
    </row>
    <row r="5" ht="24" customHeight="1">
      <c r="A5" s="4">
        <f>E23</f>
        <v/>
      </c>
      <c r="C5" s="4">
        <f>F23</f>
        <v/>
      </c>
      <c r="E5" s="4">
        <f>G23</f>
        <v/>
      </c>
      <c r="G5" s="5">
        <f>H23</f>
        <v/>
      </c>
    </row>
    <row r="7" ht="30" customHeight="1">
      <c r="A7" s="6" t="inlineStr">
        <is>
          <t>נייר / קרן</t>
        </is>
      </c>
      <c r="B7" s="6" t="inlineStr">
        <is>
          <t>כמות</t>
        </is>
      </c>
      <c r="C7" s="6" t="inlineStr">
        <is>
          <t>מחיר קנייה (₪)</t>
        </is>
      </c>
      <c r="D7" s="6" t="inlineStr">
        <is>
          <t>מחיר נוכחי (₪)</t>
        </is>
      </c>
      <c r="E7" s="6" t="inlineStr">
        <is>
          <t>עלות (₪)</t>
        </is>
      </c>
      <c r="F7" s="6" t="inlineStr">
        <is>
          <t>שווי נוכחי (₪)</t>
        </is>
      </c>
      <c r="G7" s="6" t="inlineStr">
        <is>
          <t>רווח/הפסד (₪)</t>
        </is>
      </c>
      <c r="H7" s="6" t="inlineStr">
        <is>
          <t>תשואה %</t>
        </is>
      </c>
      <c r="I7" s="6" t="inlineStr">
        <is>
          <t>משקל בתיק %</t>
        </is>
      </c>
    </row>
    <row r="8">
      <c r="A8" s="7" t="inlineStr">
        <is>
          <t>קרן מחקה S&amp;P 500</t>
        </is>
      </c>
      <c r="B8" s="8" t="n">
        <v>100</v>
      </c>
      <c r="C8" s="9" t="n">
        <v>150</v>
      </c>
      <c r="D8" s="9" t="n">
        <v>185</v>
      </c>
      <c r="E8" s="10">
        <f>IF(B8="","",B8*C8)</f>
        <v/>
      </c>
      <c r="F8" s="10">
        <f>IF(B8="","",B8*D8)</f>
        <v/>
      </c>
      <c r="G8" s="10">
        <f>IF(B8="","",F8-E8)</f>
        <v/>
      </c>
      <c r="H8" s="11">
        <f>IF(OR(B8="",E8=0),"",G8/E8)</f>
        <v/>
      </c>
      <c r="I8" s="11">
        <f>IF(OR(F8="",$F$23=0),"",F8/$F$23)</f>
        <v/>
      </c>
    </row>
    <row r="9">
      <c r="A9" s="7" t="inlineStr">
        <is>
          <t>אג"ח ממשלתי שקלי</t>
        </is>
      </c>
      <c r="B9" s="8" t="n">
        <v>200</v>
      </c>
      <c r="C9" s="9" t="n">
        <v>100</v>
      </c>
      <c r="D9" s="9" t="n">
        <v>98</v>
      </c>
      <c r="E9" s="10">
        <f>IF(B9="","",B9*C9)</f>
        <v/>
      </c>
      <c r="F9" s="10">
        <f>IF(B9="","",B9*D9)</f>
        <v/>
      </c>
      <c r="G9" s="10">
        <f>IF(B9="","",F9-E9)</f>
        <v/>
      </c>
      <c r="H9" s="11">
        <f>IF(OR(B9="",E9=0),"",G9/E9)</f>
        <v/>
      </c>
      <c r="I9" s="11">
        <f>IF(OR(F9="",$F$23=0),"",F9/$F$23)</f>
        <v/>
      </c>
    </row>
    <row r="10">
      <c r="A10" s="7" t="inlineStr">
        <is>
          <t>מניית בנק לאומי (LUMI)</t>
        </is>
      </c>
      <c r="B10" s="8" t="n">
        <v>50</v>
      </c>
      <c r="C10" s="9" t="n">
        <v>28</v>
      </c>
      <c r="D10" s="9" t="n">
        <v>34</v>
      </c>
      <c r="E10" s="10">
        <f>IF(B10="","",B10*C10)</f>
        <v/>
      </c>
      <c r="F10" s="10">
        <f>IF(B10="","",B10*D10)</f>
        <v/>
      </c>
      <c r="G10" s="10">
        <f>IF(B10="","",F10-E10)</f>
        <v/>
      </c>
      <c r="H10" s="11">
        <f>IF(OR(B10="",E10=0),"",G10/E10)</f>
        <v/>
      </c>
      <c r="I10" s="11">
        <f>IF(OR(F10="",$F$23=0),"",F10/$F$23)</f>
        <v/>
      </c>
    </row>
    <row r="11">
      <c r="A11" s="7" t="n"/>
      <c r="B11" s="8" t="n"/>
      <c r="C11" s="9" t="n"/>
      <c r="D11" s="9" t="n"/>
      <c r="E11" s="10">
        <f>IF(B11="","",B11*C11)</f>
        <v/>
      </c>
      <c r="F11" s="10">
        <f>IF(B11="","",B11*D11)</f>
        <v/>
      </c>
      <c r="G11" s="10">
        <f>IF(B11="","",F11-E11)</f>
        <v/>
      </c>
      <c r="H11" s="11">
        <f>IF(OR(B11="",E11=0),"",G11/E11)</f>
        <v/>
      </c>
      <c r="I11" s="11">
        <f>IF(OR(F11="",$F$23=0),"",F11/$F$23)</f>
        <v/>
      </c>
    </row>
    <row r="12">
      <c r="A12" s="7" t="n"/>
      <c r="B12" s="8" t="n"/>
      <c r="C12" s="9" t="n"/>
      <c r="D12" s="9" t="n"/>
      <c r="E12" s="10">
        <f>IF(B12="","",B12*C12)</f>
        <v/>
      </c>
      <c r="F12" s="10">
        <f>IF(B12="","",B12*D12)</f>
        <v/>
      </c>
      <c r="G12" s="10">
        <f>IF(B12="","",F12-E12)</f>
        <v/>
      </c>
      <c r="H12" s="11">
        <f>IF(OR(B12="",E12=0),"",G12/E12)</f>
        <v/>
      </c>
      <c r="I12" s="11">
        <f>IF(OR(F12="",$F$23=0),"",F12/$F$23)</f>
        <v/>
      </c>
    </row>
    <row r="13">
      <c r="A13" s="7" t="n"/>
      <c r="B13" s="8" t="n"/>
      <c r="C13" s="9" t="n"/>
      <c r="D13" s="9" t="n"/>
      <c r="E13" s="10">
        <f>IF(B13="","",B13*C13)</f>
        <v/>
      </c>
      <c r="F13" s="10">
        <f>IF(B13="","",B13*D13)</f>
        <v/>
      </c>
      <c r="G13" s="10">
        <f>IF(B13="","",F13-E13)</f>
        <v/>
      </c>
      <c r="H13" s="11">
        <f>IF(OR(B13="",E13=0),"",G13/E13)</f>
        <v/>
      </c>
      <c r="I13" s="11">
        <f>IF(OR(F13="",$F$23=0),"",F13/$F$23)</f>
        <v/>
      </c>
    </row>
    <row r="14">
      <c r="A14" s="7" t="n"/>
      <c r="B14" s="8" t="n"/>
      <c r="C14" s="9" t="n"/>
      <c r="D14" s="9" t="n"/>
      <c r="E14" s="10">
        <f>IF(B14="","",B14*C14)</f>
        <v/>
      </c>
      <c r="F14" s="10">
        <f>IF(B14="","",B14*D14)</f>
        <v/>
      </c>
      <c r="G14" s="10">
        <f>IF(B14="","",F14-E14)</f>
        <v/>
      </c>
      <c r="H14" s="11">
        <f>IF(OR(B14="",E14=0),"",G14/E14)</f>
        <v/>
      </c>
      <c r="I14" s="11">
        <f>IF(OR(F14="",$F$23=0),"",F14/$F$23)</f>
        <v/>
      </c>
    </row>
    <row r="15">
      <c r="A15" s="7" t="n"/>
      <c r="B15" s="8" t="n"/>
      <c r="C15" s="9" t="n"/>
      <c r="D15" s="9" t="n"/>
      <c r="E15" s="10">
        <f>IF(B15="","",B15*C15)</f>
        <v/>
      </c>
      <c r="F15" s="10">
        <f>IF(B15="","",B15*D15)</f>
        <v/>
      </c>
      <c r="G15" s="10">
        <f>IF(B15="","",F15-E15)</f>
        <v/>
      </c>
      <c r="H15" s="11">
        <f>IF(OR(B15="",E15=0),"",G15/E15)</f>
        <v/>
      </c>
      <c r="I15" s="11">
        <f>IF(OR(F15="",$F$23=0),"",F15/$F$23)</f>
        <v/>
      </c>
    </row>
    <row r="16">
      <c r="A16" s="7" t="n"/>
      <c r="B16" s="8" t="n"/>
      <c r="C16" s="9" t="n"/>
      <c r="D16" s="9" t="n"/>
      <c r="E16" s="10">
        <f>IF(B16="","",B16*C16)</f>
        <v/>
      </c>
      <c r="F16" s="10">
        <f>IF(B16="","",B16*D16)</f>
        <v/>
      </c>
      <c r="G16" s="10">
        <f>IF(B16="","",F16-E16)</f>
        <v/>
      </c>
      <c r="H16" s="11">
        <f>IF(OR(B16="",E16=0),"",G16/E16)</f>
        <v/>
      </c>
      <c r="I16" s="11">
        <f>IF(OR(F16="",$F$23=0),"",F16/$F$23)</f>
        <v/>
      </c>
    </row>
    <row r="17">
      <c r="A17" s="7" t="n"/>
      <c r="B17" s="8" t="n"/>
      <c r="C17" s="9" t="n"/>
      <c r="D17" s="9" t="n"/>
      <c r="E17" s="10">
        <f>IF(B17="","",B17*C17)</f>
        <v/>
      </c>
      <c r="F17" s="10">
        <f>IF(B17="","",B17*D17)</f>
        <v/>
      </c>
      <c r="G17" s="10">
        <f>IF(B17="","",F17-E17)</f>
        <v/>
      </c>
      <c r="H17" s="11">
        <f>IF(OR(B17="",E17=0),"",G17/E17)</f>
        <v/>
      </c>
      <c r="I17" s="11">
        <f>IF(OR(F17="",$F$23=0),"",F17/$F$23)</f>
        <v/>
      </c>
    </row>
    <row r="18">
      <c r="A18" s="7" t="n"/>
      <c r="B18" s="8" t="n"/>
      <c r="C18" s="9" t="n"/>
      <c r="D18" s="9" t="n"/>
      <c r="E18" s="10">
        <f>IF(B18="","",B18*C18)</f>
        <v/>
      </c>
      <c r="F18" s="10">
        <f>IF(B18="","",B18*D18)</f>
        <v/>
      </c>
      <c r="G18" s="10">
        <f>IF(B18="","",F18-E18)</f>
        <v/>
      </c>
      <c r="H18" s="11">
        <f>IF(OR(B18="",E18=0),"",G18/E18)</f>
        <v/>
      </c>
      <c r="I18" s="11">
        <f>IF(OR(F18="",$F$23=0),"",F18/$F$23)</f>
        <v/>
      </c>
    </row>
    <row r="19">
      <c r="A19" s="7" t="n"/>
      <c r="B19" s="8" t="n"/>
      <c r="C19" s="9" t="n"/>
      <c r="D19" s="9" t="n"/>
      <c r="E19" s="10">
        <f>IF(B19="","",B19*C19)</f>
        <v/>
      </c>
      <c r="F19" s="10">
        <f>IF(B19="","",B19*D19)</f>
        <v/>
      </c>
      <c r="G19" s="10">
        <f>IF(B19="","",F19-E19)</f>
        <v/>
      </c>
      <c r="H19" s="11">
        <f>IF(OR(B19="",E19=0),"",G19/E19)</f>
        <v/>
      </c>
      <c r="I19" s="11">
        <f>IF(OR(F19="",$F$23=0),"",F19/$F$23)</f>
        <v/>
      </c>
    </row>
    <row r="20">
      <c r="A20" s="7" t="n"/>
      <c r="B20" s="8" t="n"/>
      <c r="C20" s="9" t="n"/>
      <c r="D20" s="9" t="n"/>
      <c r="E20" s="10">
        <f>IF(B20="","",B20*C20)</f>
        <v/>
      </c>
      <c r="F20" s="10">
        <f>IF(B20="","",B20*D20)</f>
        <v/>
      </c>
      <c r="G20" s="10">
        <f>IF(B20="","",F20-E20)</f>
        <v/>
      </c>
      <c r="H20" s="11">
        <f>IF(OR(B20="",E20=0),"",G20/E20)</f>
        <v/>
      </c>
      <c r="I20" s="11">
        <f>IF(OR(F20="",$F$23=0),"",F20/$F$23)</f>
        <v/>
      </c>
    </row>
    <row r="21">
      <c r="A21" s="7" t="n"/>
      <c r="B21" s="8" t="n"/>
      <c r="C21" s="9" t="n"/>
      <c r="D21" s="9" t="n"/>
      <c r="E21" s="10">
        <f>IF(B21="","",B21*C21)</f>
        <v/>
      </c>
      <c r="F21" s="10">
        <f>IF(B21="","",B21*D21)</f>
        <v/>
      </c>
      <c r="G21" s="10">
        <f>IF(B21="","",F21-E21)</f>
        <v/>
      </c>
      <c r="H21" s="11">
        <f>IF(OR(B21="",E21=0),"",G21/E21)</f>
        <v/>
      </c>
      <c r="I21" s="11">
        <f>IF(OR(F21="",$F$23=0),"",F21/$F$23)</f>
        <v/>
      </c>
    </row>
    <row r="22">
      <c r="A22" s="7" t="n"/>
      <c r="B22" s="8" t="n"/>
      <c r="C22" s="9" t="n"/>
      <c r="D22" s="9" t="n"/>
      <c r="E22" s="10">
        <f>IF(B22="","",B22*C22)</f>
        <v/>
      </c>
      <c r="F22" s="10">
        <f>IF(B22="","",B22*D22)</f>
        <v/>
      </c>
      <c r="G22" s="10">
        <f>IF(B22="","",F22-E22)</f>
        <v/>
      </c>
      <c r="H22" s="11">
        <f>IF(OR(B22="",E22=0),"",G22/E22)</f>
        <v/>
      </c>
      <c r="I22" s="11">
        <f>IF(OR(F22="",$F$23=0),"",F22/$F$23)</f>
        <v/>
      </c>
    </row>
    <row r="23">
      <c r="A23" s="12" t="inlineStr">
        <is>
          <t>סך הכל</t>
        </is>
      </c>
      <c r="B23" s="6" t="inlineStr"/>
      <c r="C23" s="6" t="inlineStr"/>
      <c r="D23" s="6" t="inlineStr"/>
      <c r="E23" s="13">
        <f>SUM(E8:E22)</f>
        <v/>
      </c>
      <c r="F23" s="13">
        <f>SUM(F8:F22)</f>
        <v/>
      </c>
      <c r="G23" s="13">
        <f>F23-E23</f>
        <v/>
      </c>
      <c r="H23" s="14">
        <f>IF(E23=0,"",G23/E23)</f>
        <v/>
      </c>
      <c r="I23" s="14">
        <f>IF(F23=0,"",SUM(I8:I22))</f>
        <v/>
      </c>
    </row>
    <row r="25" ht="28" customHeight="1">
      <c r="A25" s="15" t="inlineStr">
        <is>
          <t>אומדן בלבד, לא ייעוץ השקעה. הזן מחירים נוכחיים ידנית. תשואה כוללת אינה כוללת דיבידנדים, מס או עמלות.</t>
        </is>
      </c>
    </row>
  </sheetData>
  <mergeCells count="11">
    <mergeCell ref="A4:B4"/>
    <mergeCell ref="G4:H4"/>
    <mergeCell ref="E4:F4"/>
    <mergeCell ref="A25:I25"/>
    <mergeCell ref="A2:I2"/>
    <mergeCell ref="C5:D5"/>
    <mergeCell ref="A5:B5"/>
    <mergeCell ref="A1:I1"/>
    <mergeCell ref="E5:F5"/>
    <mergeCell ref="G5:H5"/>
    <mergeCell ref="C4:D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2026-05-29T18:51:36Z</dcterms:created>
  <dcterms:modified xmlns:dcterms="http://purl.org/dc/terms/" xmlns:xsi="http://www.w3.org/2001/XMLSchema-instance" xsi:type="dcterms:W3CDTF">2026-05-29T18:51:36Z</dcterms:modified>
</cp:coreProperties>
</file>